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ИНОСТРАННЫЕ ГРАЖДАНИ\ИНОСТРАННЫЕ ГРАЖДАНЕ 2026 год\ИНОСТРАННЫЕ ГРАЖДАНИ 1-й квартал\ЯНВАРЬ\КОПЛЕКСНАЯ ДИАГНОСТИКА\"/>
    </mc:Choice>
  </mc:AlternateContent>
  <bookViews>
    <workbookView xWindow="120" yWindow="15" windowWidth="19320" windowHeight="8640"/>
  </bookViews>
  <sheets>
    <sheet name="Гинекологическое отделение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_xlnm.Print_Area" localSheetId="0">'Гинекологическое отделение'!$A$1:$D$26</definedName>
  </definedNames>
  <calcPr calcId="162913"/>
</workbook>
</file>

<file path=xl/calcChain.xml><?xml version="1.0" encoding="utf-8"?>
<calcChain xmlns="http://schemas.openxmlformats.org/spreadsheetml/2006/main">
  <c r="G23" i="1" l="1"/>
  <c r="F23" i="1"/>
  <c r="G20" i="1"/>
  <c r="F20" i="1"/>
  <c r="F8" i="1"/>
  <c r="G8" i="1"/>
  <c r="F9" i="1"/>
  <c r="G9" i="1"/>
  <c r="F10" i="1"/>
  <c r="G10" i="1"/>
  <c r="F11" i="1"/>
  <c r="G11" i="1"/>
  <c r="F12" i="1"/>
  <c r="G12" i="1"/>
  <c r="F13" i="1"/>
  <c r="G13" i="1"/>
  <c r="F14" i="1"/>
  <c r="G14" i="1"/>
  <c r="F15" i="1"/>
  <c r="G15" i="1"/>
  <c r="F16" i="1"/>
  <c r="G16" i="1"/>
  <c r="F17" i="1"/>
  <c r="G17" i="1"/>
  <c r="F18" i="1"/>
  <c r="G18" i="1"/>
  <c r="F19" i="1"/>
  <c r="G19" i="1"/>
  <c r="G7" i="1"/>
  <c r="F7" i="1"/>
  <c r="D19" i="1" l="1"/>
  <c r="C10" i="1" l="1"/>
  <c r="C19" i="1"/>
  <c r="C17" i="1"/>
  <c r="C11" i="1" l="1"/>
  <c r="C9" i="1"/>
  <c r="C8" i="1"/>
  <c r="C13" i="1" l="1"/>
  <c r="C18" i="1" l="1"/>
  <c r="C15" i="1" l="1"/>
  <c r="D20" i="1"/>
  <c r="C14" i="1" l="1"/>
  <c r="C16" i="1" l="1"/>
  <c r="C20" i="1" s="1"/>
</calcChain>
</file>

<file path=xl/sharedStrings.xml><?xml version="1.0" encoding="utf-8"?>
<sst xmlns="http://schemas.openxmlformats.org/spreadsheetml/2006/main" count="30" uniqueCount="30">
  <si>
    <t>ПРЕЙСКУРАНТ</t>
  </si>
  <si>
    <t>№  n/n</t>
  </si>
  <si>
    <t>Наименование исследований и специалистов врачей</t>
  </si>
  <si>
    <t>Консультация врача-акушера-гинеколога</t>
  </si>
  <si>
    <t>Мазок на флору</t>
  </si>
  <si>
    <t>Мазок на цитологию</t>
  </si>
  <si>
    <t>Бактериологический посев из цервикального канала на флору и чувствительность к АБ</t>
  </si>
  <si>
    <t>УЗИ органов малого таза</t>
  </si>
  <si>
    <t>набор гинекологический Юнона тип 4</t>
  </si>
  <si>
    <t>Общий анализ мочи</t>
  </si>
  <si>
    <t>Биохимический анализ крови</t>
  </si>
  <si>
    <t>Коагулограмма</t>
  </si>
  <si>
    <t>Анализ на группу крови</t>
  </si>
  <si>
    <t>ЭКГ</t>
  </si>
  <si>
    <t>Начальник планово-экономического отдела</t>
  </si>
  <si>
    <t>Ведущий экономист</t>
  </si>
  <si>
    <t>И.Л.Кандрацкая</t>
  </si>
  <si>
    <t>Общий анализ крови</t>
  </si>
  <si>
    <t>ВСЕГО:</t>
  </si>
  <si>
    <t xml:space="preserve"> по желанию  граждан Республики Беларусь, иностранных граждан с видом на жительство и лиц без гражданства с видом на жительство,  за исключением граждан Армении, Казахстана, Кыргызстана, Молдовы, Таджикистана, Узбекистана, Украины   (стоимость услуги, руб.)</t>
  </si>
  <si>
    <t>* Граждане Российской Федерации, работающие по трудовым договорам.</t>
  </si>
  <si>
    <t>Н.В.Сазонова</t>
  </si>
  <si>
    <r>
      <rPr>
        <sz val="12"/>
        <rFont val="Times New Roman"/>
        <family val="1"/>
        <charset val="204"/>
      </rPr>
      <t xml:space="preserve"> по желанию  </t>
    </r>
    <r>
      <rPr>
        <b/>
        <sz val="12"/>
        <rFont val="Times New Roman"/>
        <family val="1"/>
        <charset val="204"/>
      </rPr>
      <t>иностранных граждан без вида на жительство и лиц без гражданства без вида на жительство,    (стоимость услуги, руб.)</t>
    </r>
  </si>
  <si>
    <t>УТВЕРЖДАЮ</t>
  </si>
  <si>
    <t>Главный врач Государственного                                                                                                                                                                                                                                                                                  учреждения здравоохранения                                                                                                                                                                                                                                                                                               "Полоцкая центральная городская больница"                                                                                                                                                                                                                                                                                                                  _________________ П.В.Боровик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       "                         2026 года</t>
  </si>
  <si>
    <r>
      <t xml:space="preserve">на  первичное обследование женщин с гинекологической патологией, </t>
    </r>
    <r>
      <rPr>
        <sz val="12"/>
        <rFont val="Times New Roman"/>
        <family val="1"/>
        <charset val="204"/>
      </rPr>
      <t xml:space="preserve">оказываемое по желанию  иностранных граждан в Государственном учреждении здравоохранения "Полоцкая центральная городская больница" </t>
    </r>
  </si>
  <si>
    <t>с 03.02.2026г.</t>
  </si>
  <si>
    <t>1 койко-день пребывания в отделении</t>
  </si>
  <si>
    <t>росс.руб</t>
  </si>
  <si>
    <t>долл.США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</si>
</sst>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0.000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4" fillId="0" borderId="0"/>
  </cellStyleXfs>
  <cellXfs count="32">
    <xf numFmtId="0" fontId="0" fillId="0" borderId="0" xfId="0"/>
    <xf numFmtId="0" fontId="2" fillId="0" borderId="0" xfId="0" applyFont="1" applyFill="1" applyAlignment="1"/>
    <xf numFmtId="0" fontId="2" fillId="0" borderId="0" xfId="0" applyFont="1" applyFill="1"/>
    <xf numFmtId="0" fontId="2" fillId="0" borderId="0" xfId="2" applyFont="1" applyFill="1"/>
    <xf numFmtId="0" fontId="4" fillId="0" borderId="0" xfId="0" applyFont="1" applyFill="1"/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/>
    <xf numFmtId="2" fontId="4" fillId="0" borderId="1" xfId="0" applyNumberFormat="1" applyFont="1" applyFill="1" applyBorder="1" applyAlignment="1">
      <alignment horizontal="center" vertical="center"/>
    </xf>
    <xf numFmtId="2" fontId="4" fillId="0" borderId="1" xfId="1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>
      <alignment horizontal="center" vertical="center"/>
    </xf>
    <xf numFmtId="0" fontId="3" fillId="0" borderId="1" xfId="0" applyFont="1" applyFill="1" applyBorder="1"/>
    <xf numFmtId="2" fontId="3" fillId="0" borderId="1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right"/>
    </xf>
    <xf numFmtId="0" fontId="2" fillId="0" borderId="0" xfId="0" applyFont="1"/>
    <xf numFmtId="165" fontId="3" fillId="0" borderId="0" xfId="0" applyNumberFormat="1" applyFont="1" applyAlignment="1"/>
    <xf numFmtId="165" fontId="3" fillId="0" borderId="0" xfId="0" applyNumberFormat="1" applyFont="1" applyAlignment="1">
      <alignment vertical="top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Border="1" applyAlignment="1">
      <alignment horizontal="center"/>
    </xf>
    <xf numFmtId="0" fontId="2" fillId="0" borderId="0" xfId="2" applyFont="1" applyFill="1" applyAlignment="1">
      <alignment horizontal="justify" wrapText="1"/>
    </xf>
    <xf numFmtId="0" fontId="2" fillId="0" borderId="0" xfId="2" applyFont="1" applyFill="1" applyAlignment="1">
      <alignment horizontal="justify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 vertical="center"/>
    </xf>
    <xf numFmtId="2" fontId="4" fillId="0" borderId="0" xfId="0" applyNumberFormat="1" applyFont="1" applyFill="1"/>
    <xf numFmtId="2" fontId="4" fillId="0" borderId="0" xfId="0" applyNumberFormat="1" applyFont="1" applyFill="1" applyAlignment="1">
      <alignment horizontal="center" vertical="center"/>
    </xf>
  </cellXfs>
  <cellStyles count="3">
    <cellStyle name="Обычный" xfId="0" builtinId="0"/>
    <cellStyle name="Обычный_Расчеты" xfId="2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88;&#1072;&#1073;&#1086;&#1090;&#1072;\&#1055;&#1051;&#1040;&#1058;&#1053;&#1067;&#1045;%20&#1059;&#1057;&#1051;&#1059;&#1043;&#1048;%202-&#1075;&#1086;%20&#1082;&#1074;&#1072;&#1088;&#1090;&#1072;&#1083;&#1072;%20&#1087;&#1086;&#1076;&#1085;&#1103;&#1090;&#1080;&#1077;%20&#1094;&#1077;&#1085;\&#1040;&#1050;&#1059;&#1064;&#1045;&#1056;&#1057;&#1058;&#1042;&#1054;%20&#1080;%20&#1043;&#1045;&#1053;&#1048;&#1050;&#1054;&#1051;&#1054;&#1043;&#1048;&#1071;\&#1043;&#1080;&#1085;&#1077;&#1082;&#1086;&#1083;&#1086;&#1075;&#1080;&#1095;&#1077;&#1089;&#1082;&#1080;&#1077;%20&#1084;&#1072;&#1085;&#1080;&#1087;&#1091;&#1083;&#1103;&#1094;&#1080;&#1080;2\&#1043;&#1080;&#1085;&#1077;&#1082;&#1086;&#1083;&#1086;&#1075;&#1080;&#1095;&#1077;&#1089;&#1082;&#1080;&#1077;%20&#1084;&#1072;&#1085;&#1080;&#1087;&#1091;&#1083;&#1103;&#1094;&#1080;&#108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40;&#1041;&#1054;&#1063;&#1048;&#1045;%20&#1044;&#1054;&#1050;&#1059;&#1052;&#1045;&#1053;&#1058;&#1067;/&#1062;&#1045;&#1053;&#1067;/&#1055;&#1051;&#1040;&#1058;&#1053;&#1067;&#1045;%20&#1059;&#1057;&#1051;&#1059;&#1043;&#1048;%202019%20&#1075;&#1086;&#1076;/&#1055;&#1051;&#1040;&#1058;&#1053;&#1067;&#1045;%20&#1059;&#1057;&#1051;&#1059;&#1043;&#1048;%202-&#1075;&#1086;%20&#1082;&#1074;&#1072;&#1088;&#1090;&#1072;&#1083;&#1072;%20&#1087;&#1086;&#1076;&#1085;&#1103;&#1090;&#1080;&#1077;%20&#1094;&#1077;&#1085;/&#1051;&#1040;&#1041;&#1054;&#1056;&#1040;&#1058;&#1054;&#1056;&#1053;&#1040;&#1071;%20&#1044;&#1048;&#1040;&#1043;&#1053;&#1054;&#1057;&#1058;&#1048;&#1050;&#1040;/&#1054;&#1073;&#1097;&#1080;&#1081;%20&#1087;&#1088;&#1077;&#1081;&#1089;&#1082;&#1091;&#1088;&#1072;&#1085;&#109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40;&#1041;&#1054;&#1063;&#1048;&#1045;%20&#1044;&#1054;&#1050;&#1059;&#1052;&#1045;&#1053;&#1058;&#1067;/&#1062;&#1045;&#1053;&#1067;/&#1055;&#1051;&#1040;&#1058;&#1053;&#1067;&#1045;%20&#1059;&#1057;&#1051;&#1059;&#1043;&#1048;%202019%20&#1075;&#1086;&#1076;/&#1055;&#1051;&#1040;&#1058;&#1053;&#1067;&#1045;%20&#1059;&#1057;&#1051;&#1059;&#1043;&#1048;%202-&#1075;&#1086;%20&#1082;&#1074;&#1072;&#1088;&#1090;&#1072;&#1083;&#1072;%20&#1087;&#1086;&#1076;&#1085;&#1103;&#1090;&#1080;&#1077;%20&#1094;&#1077;&#1085;/&#1060;&#1059;&#1053;&#1050;&#1062;&#1048;&#1054;&#1053;&#1040;&#1051;&#1068;&#1053;&#1040;&#1071;%20&#1044;&#1048;&#1040;&#1043;&#1053;&#1054;&#1057;&#1058;&#1048;&#1050;&#1040;/&#1059;&#1047;&#1048;%20&#1080;&#1089;&#1089;&#1083;&#1077;&#1076;&#1086;&#1074;&#1072;&#1085;&#1080;&#1103;/&#1055;&#1088;&#1077;&#1081;&#1089;&#1082;&#1091;&#1088;&#1072;&#1085;&#1090;&#1099;%20&#1059;&#1047;&#1048;%20&#1073;&#1077;&#1079;%20&#1082;&#1086;&#1085;&#1089;&#1091;&#1083;&#1100;&#1090;&#1072;&#1094;&#1080;&#108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0;&#1086;&#1084;&#1087;&#1083;&#1077;&#1082;&#1089;%20&#1086;&#1073;&#1089;&#1083;&#1077;&#1076;&#1086;&#1074;&#1072;&#1085;&#1080;&#1103;%20&#1074;%20&#1085;&#1077;&#1074;&#1088;&#1086;&#1083;&#1086;&#1075;&#1080;&#1095;&#1077;&#1089;&#1082;&#1086;&#1084;%20&#1086;&#1090;&#1076;&#1077;&#1083;&#1077;&#1085;&#1080;&#1080;%20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40;&#1041;&#1054;&#1063;&#1048;&#1045;%20&#1044;&#1054;&#1050;&#1059;&#1052;&#1045;&#1053;&#1058;&#1067;/&#1062;&#1045;&#1053;&#1067;/&#1055;&#1051;&#1040;&#1058;&#1053;&#1067;&#1045;%20&#1059;&#1057;&#1051;&#1059;&#1043;&#1048;%202019%20&#1075;&#1086;&#1076;/&#1055;&#1051;&#1040;&#1058;&#1053;&#1067;&#1045;%20&#1059;&#1057;&#1051;&#1059;&#1043;&#1048;%202-&#1075;&#1086;%20&#1082;&#1074;&#1072;&#1088;&#1090;&#1072;&#1083;&#1072;%20&#1087;&#1086;&#1076;&#1085;&#1103;&#1090;&#1080;&#1077;%20&#1094;&#1077;&#1085;/&#1051;&#1040;&#1041;&#1054;&#1056;&#1040;&#1058;&#1054;&#1056;&#1053;&#1040;&#1071;%20&#1044;&#1048;&#1040;&#1043;&#1053;&#1054;&#1057;&#1058;&#1048;&#1050;&#1040;/&#1054;&#1073;&#1097;&#1080;&#1077;%20&#1072;&#1085;&#1072;&#1083;&#1080;&#1079;&#1099;/&#1054;&#1073;&#1097;&#1080;&#1077;%20&#1083;&#1072;&#1073;&#1086;&#1088;&#1072;&#1090;&#1086;&#1088;&#1085;&#1099;&#1077;%20&#1072;&#1085;&#1072;&#1083;&#1080;&#1079;&#1099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53;&#1054;&#1057;&#1058;&#1056;&#1040;&#1053;&#1053;&#1067;&#1045;%20&#1043;&#1056;&#1040;&#1046;&#1044;&#1040;&#1053;&#1045;%202024%20&#1075;&#1086;&#1076;/&#1048;&#1053;&#1054;&#1057;&#1058;&#1056;&#1040;&#1053;&#1053;&#1067;&#1045;%20&#1043;&#1056;&#1040;&#1046;&#1044;&#1040;&#1053;&#1048;%201-&#1081;%20&#1082;&#1074;&#1072;&#1088;&#1090;&#1072;&#1083;/&#1060;&#1045;&#1042;&#1056;&#1040;&#1051;&#1068;/&#1061;&#1048;&#1056;&#1059;&#1056;&#1043;&#1048;&#1063;&#1045;&#1057;&#1050;&#1048;&#1045;%20&#1052;&#1040;&#1053;&#1048;&#1055;&#1059;&#1051;&#1071;&#1062;&#1048;&#1048;/&#1055;&#1088;&#1077;&#1073;&#1099;&#1074;&#1072;&#1085;&#1080;&#1103;%20&#1074;%20&#1089;&#1090;&#1072;&#1094;&#1080;&#1086;&#1085;&#1072;&#1088;&#1077;/&#1055;&#1088;&#1077;&#1073;&#1099;&#1074;&#1072;&#1085;&#1080;&#1077;%20%20&#1074;%20&#1089;&#1090;&#1072;&#1094;&#1080;&#1086;&#1085;&#1072;&#1088;&#107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лькоскопия биопсия"/>
      <sheetName val="Колькоскопия цитология"/>
      <sheetName val="Колькоскопия и мазок"/>
      <sheetName val="Биопсия"/>
      <sheetName val="Введении контроцепции ГП№2"/>
      <sheetName val="Введении контроцепции"/>
      <sheetName val="Введении контроцепции без конс."/>
      <sheetName val="Мазок"/>
      <sheetName val="Введении контр. без конс2."/>
      <sheetName val="Мазок с 1 консул."/>
      <sheetName val="Кольпоскопия и мазок в выходной"/>
      <sheetName val="Кольпоскопия и мазок без акуш."/>
      <sheetName val="Кал-ция 1 "/>
      <sheetName val="Заработная плата"/>
      <sheetName val="Зар.пл.за мин. "/>
      <sheetName val="СРЕДНИЕ"/>
      <sheetName val="ВРАЧИ"/>
    </sheetNames>
    <sheetDataSet>
      <sheetData sheetId="0" refreshError="1"/>
      <sheetData sheetId="1" refreshError="1"/>
      <sheetData sheetId="2">
        <row r="18">
          <cell r="E18">
            <v>3.1</v>
          </cell>
        </row>
        <row r="20">
          <cell r="E20">
            <v>1.04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ейскурант лаборатория"/>
      <sheetName val="Прейскурант лаборатория допол."/>
    </sheetNames>
    <sheetDataSet>
      <sheetData sheetId="0">
        <row r="16">
          <cell r="D16">
            <v>0.03</v>
          </cell>
        </row>
        <row r="162">
          <cell r="D162">
            <v>2.415</v>
          </cell>
        </row>
      </sheetData>
      <sheetData sheetId="1">
        <row r="21">
          <cell r="D21">
            <v>1.1445000000000001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ЗИ цветное "/>
      <sheetName val="УЗИ ГП"/>
      <sheetName val="Рентген общий"/>
      <sheetName val="черно-белый"/>
    </sheetNames>
    <sheetDataSet>
      <sheetData sheetId="0">
        <row r="85">
          <cell r="F85">
            <v>5.2479999999999993</v>
          </cell>
        </row>
      </sheetData>
      <sheetData sheetId="1" refreshError="1"/>
      <sheetData sheetId="2">
        <row r="18">
          <cell r="F18">
            <v>4.0994999999999999</v>
          </cell>
        </row>
      </sheetData>
      <sheetData sheetId="3">
        <row r="163">
          <cell r="F163">
            <v>6.8335000000000008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врологическое отделение "/>
    </sheetNames>
    <sheetDataSet>
      <sheetData sheetId="0">
        <row r="15">
          <cell r="C15">
            <v>9.49</v>
          </cell>
        </row>
        <row r="16">
          <cell r="C16">
            <v>7.9325000000000001</v>
          </cell>
        </row>
        <row r="17">
          <cell r="C17">
            <v>15.07</v>
          </cell>
        </row>
        <row r="19">
          <cell r="C19">
            <v>98.941011917769416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емотологический №80"/>
      <sheetName val="Гемотологический №80 ГП"/>
      <sheetName val="Гемотологический №57"/>
      <sheetName val="Анализ на сахар "/>
      <sheetName val="№ 53 Анализ мочи"/>
      <sheetName val="№ 53 Анализ мочи ГП"/>
      <sheetName val="№ 53 Анализ мочи ГП 2"/>
      <sheetName val="Анализ крови №54"/>
      <sheetName val="Анализ крови №54 ГП"/>
      <sheetName val="Спермограмма №55"/>
      <sheetName val="Группа крови №56"/>
      <sheetName val="Биохимия"/>
      <sheetName val="Биохимия 2"/>
      <sheetName val="Биохимия Ксты"/>
      <sheetName val="Кальций"/>
      <sheetName val="ДП ротавирус"/>
      <sheetName val="ДП лямблии"/>
      <sheetName val="Биохимия 16 опр."/>
      <sheetName val="ДП панель 4"/>
      <sheetName val="ДП панель 3"/>
      <sheetName val="Панель 2 распираторная"/>
      <sheetName val="Панель В"/>
      <sheetName val="Креатинин"/>
      <sheetName val="Холестерин"/>
      <sheetName val="Билирубин, ALT, ACT"/>
      <sheetName val="Трансамилаза"/>
      <sheetName val="Мочевина"/>
      <sheetName val="Биохимия диетолог"/>
      <sheetName val="Биохимия ГП"/>
      <sheetName val="Расчёт панелей"/>
      <sheetName val="Лист1"/>
      <sheetName val="расчет реактивов"/>
      <sheetName val="Лист2"/>
    </sheetNames>
    <sheetDataSet>
      <sheetData sheetId="0" refreshError="1"/>
      <sheetData sheetId="1" refreshError="1"/>
      <sheetData sheetId="2" refreshError="1"/>
      <sheetData sheetId="3" refreshError="1"/>
      <sheetData sheetId="4">
        <row r="23">
          <cell r="E23">
            <v>3.7890000000000001</v>
          </cell>
        </row>
      </sheetData>
      <sheetData sheetId="5" refreshError="1"/>
      <sheetData sheetId="6" refreshError="1"/>
      <sheetData sheetId="7">
        <row r="26">
          <cell r="E26">
            <v>6.77</v>
          </cell>
        </row>
      </sheetData>
      <sheetData sheetId="8" refreshError="1"/>
      <sheetData sheetId="9" refreshError="1"/>
      <sheetData sheetId="10">
        <row r="21">
          <cell r="E21">
            <v>6.843</v>
          </cell>
        </row>
      </sheetData>
      <sheetData sheetId="11">
        <row r="28">
          <cell r="E28">
            <v>10.6492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>
        <row r="22">
          <cell r="E22">
            <v>59.690899999999992</v>
          </cell>
        </row>
      </sheetData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ейскурант"/>
    </sheetNames>
    <sheetDataSet>
      <sheetData sheetId="0">
        <row r="20">
          <cell r="C20">
            <v>96.38</v>
          </cell>
        </row>
        <row r="24">
          <cell r="C24">
            <v>108.27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6"/>
  <sheetViews>
    <sheetView tabSelected="1" view="pageBreakPreview" zoomScale="89" zoomScaleNormal="100" zoomScaleSheetLayoutView="89" workbookViewId="0">
      <selection activeCell="F5" sqref="F5:G6"/>
    </sheetView>
  </sheetViews>
  <sheetFormatPr defaultRowHeight="15.75" x14ac:dyDescent="0.25"/>
  <cols>
    <col min="1" max="1" width="9.140625" style="4"/>
    <col min="2" max="2" width="50.5703125" style="4" customWidth="1"/>
    <col min="3" max="3" width="38.28515625" style="4" hidden="1" customWidth="1"/>
    <col min="4" max="4" width="44.28515625" style="4" customWidth="1"/>
    <col min="5" max="5" width="9.140625" style="4"/>
    <col min="6" max="6" width="15.5703125" style="4" customWidth="1"/>
    <col min="7" max="7" width="13" style="4" customWidth="1"/>
    <col min="8" max="16384" width="9.140625" style="4"/>
  </cols>
  <sheetData>
    <row r="1" spans="1:7" s="2" customFormat="1" x14ac:dyDescent="0.25">
      <c r="A1" s="1"/>
      <c r="B1" s="1"/>
      <c r="D1" s="20" t="s">
        <v>23</v>
      </c>
      <c r="E1" s="20"/>
      <c r="F1" s="19"/>
      <c r="G1" s="1"/>
    </row>
    <row r="2" spans="1:7" s="2" customFormat="1" ht="104.25" customHeight="1" x14ac:dyDescent="0.25">
      <c r="A2" s="1"/>
      <c r="B2" s="1"/>
      <c r="D2" s="21" t="s">
        <v>24</v>
      </c>
      <c r="E2" s="21"/>
      <c r="F2" s="21"/>
      <c r="G2" s="1"/>
    </row>
    <row r="3" spans="1:7" x14ac:dyDescent="0.25">
      <c r="A3" s="22" t="s">
        <v>0</v>
      </c>
      <c r="B3" s="22"/>
      <c r="C3" s="22"/>
      <c r="D3" s="22"/>
    </row>
    <row r="4" spans="1:7" ht="48.75" customHeight="1" x14ac:dyDescent="0.25">
      <c r="A4" s="23" t="s">
        <v>25</v>
      </c>
      <c r="B4" s="24"/>
      <c r="C4" s="24"/>
      <c r="D4" s="24"/>
    </row>
    <row r="5" spans="1:7" x14ac:dyDescent="0.25">
      <c r="A5" s="25" t="s">
        <v>26</v>
      </c>
      <c r="B5" s="25"/>
      <c r="C5" s="25"/>
      <c r="D5" s="25"/>
      <c r="F5" s="28">
        <v>3.7999999999999999E-2</v>
      </c>
      <c r="G5" s="28">
        <v>2.8988</v>
      </c>
    </row>
    <row r="6" spans="1:7" ht="119.25" customHeight="1" x14ac:dyDescent="0.25">
      <c r="A6" s="5" t="s">
        <v>1</v>
      </c>
      <c r="B6" s="6" t="s">
        <v>2</v>
      </c>
      <c r="C6" s="6" t="s">
        <v>19</v>
      </c>
      <c r="D6" s="6" t="s">
        <v>22</v>
      </c>
      <c r="F6" s="29" t="s">
        <v>28</v>
      </c>
      <c r="G6" s="29" t="s">
        <v>29</v>
      </c>
    </row>
    <row r="7" spans="1:7" x14ac:dyDescent="0.25">
      <c r="A7" s="7">
        <v>1</v>
      </c>
      <c r="B7" s="8" t="s">
        <v>3</v>
      </c>
      <c r="C7" s="9">
        <v>10.47</v>
      </c>
      <c r="D7" s="10">
        <v>43.9</v>
      </c>
      <c r="F7" s="31">
        <f>D7/$F$5</f>
        <v>1155.2631578947369</v>
      </c>
      <c r="G7" s="31">
        <f>D7/$G$5</f>
        <v>15.144197599006485</v>
      </c>
    </row>
    <row r="8" spans="1:7" x14ac:dyDescent="0.25">
      <c r="A8" s="7">
        <v>2</v>
      </c>
      <c r="B8" s="8" t="s">
        <v>4</v>
      </c>
      <c r="C8" s="9">
        <f>'[1]Колькоскопия и мазок'!$E$18</f>
        <v>3.1</v>
      </c>
      <c r="D8" s="10">
        <v>12.4</v>
      </c>
      <c r="F8" s="31">
        <f t="shared" ref="F8:F19" si="0">D8/$F$5</f>
        <v>326.31578947368422</v>
      </c>
      <c r="G8" s="31">
        <f t="shared" ref="G8:G19" si="1">D8/$G$5</f>
        <v>4.2776321236373676</v>
      </c>
    </row>
    <row r="9" spans="1:7" x14ac:dyDescent="0.25">
      <c r="A9" s="7">
        <v>3</v>
      </c>
      <c r="B9" s="8" t="s">
        <v>5</v>
      </c>
      <c r="C9" s="9">
        <f>'[1]Колькоскопия и мазок'!$E$20</f>
        <v>1.04</v>
      </c>
      <c r="D9" s="10">
        <v>3.56</v>
      </c>
      <c r="F9" s="31">
        <f t="shared" si="0"/>
        <v>93.684210526315795</v>
      </c>
      <c r="G9" s="31">
        <f t="shared" si="1"/>
        <v>1.2280943838829861</v>
      </c>
    </row>
    <row r="10" spans="1:7" ht="31.5" x14ac:dyDescent="0.25">
      <c r="A10" s="7">
        <v>4</v>
      </c>
      <c r="B10" s="11" t="s">
        <v>6</v>
      </c>
      <c r="C10" s="12">
        <f>'[2]Прейскурант лаборатория'!$D$162</f>
        <v>2.415</v>
      </c>
      <c r="D10" s="10">
        <v>11.56</v>
      </c>
      <c r="F10" s="31">
        <f t="shared" si="0"/>
        <v>304.21052631578948</v>
      </c>
      <c r="G10" s="31">
        <f t="shared" si="1"/>
        <v>3.987857044294191</v>
      </c>
    </row>
    <row r="11" spans="1:7" x14ac:dyDescent="0.25">
      <c r="A11" s="7">
        <v>5</v>
      </c>
      <c r="B11" s="8" t="s">
        <v>7</v>
      </c>
      <c r="C11" s="9">
        <f>'[3]УЗИ цветное '!$F$85</f>
        <v>5.2479999999999993</v>
      </c>
      <c r="D11" s="10">
        <v>35.29</v>
      </c>
      <c r="F11" s="31">
        <f t="shared" si="0"/>
        <v>928.68421052631584</v>
      </c>
      <c r="G11" s="31">
        <f t="shared" si="1"/>
        <v>12.174003035738926</v>
      </c>
    </row>
    <row r="12" spans="1:7" x14ac:dyDescent="0.25">
      <c r="A12" s="7">
        <v>6</v>
      </c>
      <c r="B12" s="8" t="s">
        <v>8</v>
      </c>
      <c r="C12" s="13">
        <v>1.43</v>
      </c>
      <c r="D12" s="10">
        <v>2.68</v>
      </c>
      <c r="F12" s="31">
        <f t="shared" si="0"/>
        <v>70.526315789473685</v>
      </c>
      <c r="G12" s="31">
        <f t="shared" si="1"/>
        <v>0.92452049123775359</v>
      </c>
    </row>
    <row r="13" spans="1:7" x14ac:dyDescent="0.25">
      <c r="A13" s="7">
        <v>7</v>
      </c>
      <c r="B13" s="8" t="s">
        <v>17</v>
      </c>
      <c r="C13" s="9">
        <f>'[4]Неврологическое отделение '!$C$15</f>
        <v>9.49</v>
      </c>
      <c r="D13" s="10">
        <v>19.39</v>
      </c>
      <c r="F13" s="31">
        <f t="shared" si="0"/>
        <v>510.26315789473688</v>
      </c>
      <c r="G13" s="31">
        <f t="shared" si="1"/>
        <v>6.688974748171657</v>
      </c>
    </row>
    <row r="14" spans="1:7" x14ac:dyDescent="0.25">
      <c r="A14" s="7">
        <v>8</v>
      </c>
      <c r="B14" s="8" t="s">
        <v>9</v>
      </c>
      <c r="C14" s="9">
        <f>'[4]Неврологическое отделение '!$C$16</f>
        <v>7.9325000000000001</v>
      </c>
      <c r="D14" s="10">
        <v>5.09</v>
      </c>
      <c r="F14" s="31">
        <f t="shared" si="0"/>
        <v>133.94736842105263</v>
      </c>
      <c r="G14" s="31">
        <f t="shared" si="1"/>
        <v>1.7558989926866289</v>
      </c>
    </row>
    <row r="15" spans="1:7" x14ac:dyDescent="0.25">
      <c r="A15" s="7">
        <v>9</v>
      </c>
      <c r="B15" s="8" t="s">
        <v>10</v>
      </c>
      <c r="C15" s="9">
        <f>'[4]Неврологическое отделение '!$C$17</f>
        <v>15.07</v>
      </c>
      <c r="D15" s="10">
        <v>37.64</v>
      </c>
      <c r="F15" s="31">
        <f t="shared" si="0"/>
        <v>990.52631578947376</v>
      </c>
      <c r="G15" s="31">
        <f t="shared" si="1"/>
        <v>12.984683317234717</v>
      </c>
    </row>
    <row r="16" spans="1:7" x14ac:dyDescent="0.25">
      <c r="A16" s="7">
        <v>10</v>
      </c>
      <c r="B16" s="8" t="s">
        <v>11</v>
      </c>
      <c r="C16" s="14">
        <f>'[4]Неврологическое отделение '!$C$19</f>
        <v>98.941011917769416</v>
      </c>
      <c r="D16" s="15">
        <v>13.34</v>
      </c>
      <c r="F16" s="31">
        <f t="shared" si="0"/>
        <v>351.0526315789474</v>
      </c>
      <c r="G16" s="31">
        <f t="shared" si="1"/>
        <v>4.6019042362356837</v>
      </c>
    </row>
    <row r="17" spans="1:7" x14ac:dyDescent="0.25">
      <c r="A17" s="7">
        <v>11</v>
      </c>
      <c r="B17" s="8" t="s">
        <v>12</v>
      </c>
      <c r="C17" s="9">
        <f>'[5]Группа крови №56'!$E$21</f>
        <v>6.843</v>
      </c>
      <c r="D17" s="10">
        <v>19.12</v>
      </c>
      <c r="F17" s="31">
        <f t="shared" si="0"/>
        <v>503.15789473684214</v>
      </c>
      <c r="G17" s="31">
        <f t="shared" si="1"/>
        <v>6.5958327583827794</v>
      </c>
    </row>
    <row r="18" spans="1:7" x14ac:dyDescent="0.25">
      <c r="A18" s="7">
        <v>12</v>
      </c>
      <c r="B18" s="8" t="s">
        <v>13</v>
      </c>
      <c r="C18" s="9">
        <f>'[4]Неврологическое отделение '!$C$22</f>
        <v>0</v>
      </c>
      <c r="D18" s="10">
        <v>24.6</v>
      </c>
      <c r="F18" s="31">
        <f t="shared" si="0"/>
        <v>647.36842105263167</v>
      </c>
      <c r="G18" s="31">
        <f t="shared" si="1"/>
        <v>8.4862701807644552</v>
      </c>
    </row>
    <row r="19" spans="1:7" x14ac:dyDescent="0.25">
      <c r="A19" s="7">
        <v>13</v>
      </c>
      <c r="B19" s="8" t="s">
        <v>27</v>
      </c>
      <c r="C19" s="9">
        <f>[6]Прейскурант!$C$24</f>
        <v>108.27</v>
      </c>
      <c r="D19" s="10">
        <f>128.67</f>
        <v>128.66999999999999</v>
      </c>
      <c r="F19" s="31">
        <f t="shared" si="0"/>
        <v>3386.0526315789471</v>
      </c>
      <c r="G19" s="31">
        <f t="shared" si="1"/>
        <v>44.387332689388707</v>
      </c>
    </row>
    <row r="20" spans="1:7" x14ac:dyDescent="0.25">
      <c r="A20" s="16"/>
      <c r="B20" s="16" t="s">
        <v>18</v>
      </c>
      <c r="C20" s="17">
        <f>SUM(C7:C19)</f>
        <v>270.24951191776938</v>
      </c>
      <c r="D20" s="17">
        <f>SUM(D7:D19)</f>
        <v>357.24</v>
      </c>
      <c r="F20" s="31">
        <f>SUM(F7:F19)</f>
        <v>9401.0526315789466</v>
      </c>
      <c r="G20" s="31">
        <f>SUM(G7:G19)</f>
        <v>123.23720160066233</v>
      </c>
    </row>
    <row r="22" spans="1:7" s="3" customFormat="1" ht="14.25" hidden="1" customHeight="1" x14ac:dyDescent="0.25">
      <c r="A22" s="26" t="s">
        <v>20</v>
      </c>
      <c r="B22" s="27"/>
      <c r="C22" s="27"/>
      <c r="D22" s="27"/>
      <c r="E22" s="27"/>
    </row>
    <row r="23" spans="1:7" x14ac:dyDescent="0.25">
      <c r="F23" s="30">
        <f>D20/F5</f>
        <v>9401.0526315789484</v>
      </c>
      <c r="G23" s="30">
        <f>D20/G5</f>
        <v>123.23720160066235</v>
      </c>
    </row>
    <row r="24" spans="1:7" x14ac:dyDescent="0.25">
      <c r="B24" s="4" t="s">
        <v>14</v>
      </c>
      <c r="D24" s="18" t="s">
        <v>16</v>
      </c>
    </row>
    <row r="25" spans="1:7" x14ac:dyDescent="0.25">
      <c r="D25" s="18"/>
    </row>
    <row r="26" spans="1:7" x14ac:dyDescent="0.25">
      <c r="B26" s="4" t="s">
        <v>15</v>
      </c>
      <c r="D26" s="18" t="s">
        <v>21</v>
      </c>
    </row>
  </sheetData>
  <mergeCells count="4">
    <mergeCell ref="A3:D3"/>
    <mergeCell ref="A4:D4"/>
    <mergeCell ref="A5:D5"/>
    <mergeCell ref="A22:E22"/>
  </mergeCells>
  <pageMargins left="0.70866141732283472" right="0.3" top="0.74803149606299213" bottom="0.74803149606299213" header="0.31496062992125984" footer="0.31496062992125984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Гинекологическое отделение</vt:lpstr>
      <vt:lpstr>'Гинекологическое отделение'!Область_печати</vt:lpstr>
    </vt:vector>
  </TitlesOfParts>
  <Company>Speed_XP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Speed_XP</dc:creator>
  <cp:lastModifiedBy>DELL</cp:lastModifiedBy>
  <cp:lastPrinted>2026-02-03T07:12:59Z</cp:lastPrinted>
  <dcterms:created xsi:type="dcterms:W3CDTF">2016-04-05T10:40:11Z</dcterms:created>
  <dcterms:modified xsi:type="dcterms:W3CDTF">2026-02-03T08:38:33Z</dcterms:modified>
</cp:coreProperties>
</file>